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David\Desktop\TZ svmm\TURISTIČKO VIJEĆE i SKUPŠTINA\2025\2. sjednica TV-a\"/>
    </mc:Choice>
  </mc:AlternateContent>
  <bookViews>
    <workbookView xWindow="120" yWindow="45" windowWidth="15135" windowHeight="7650"/>
  </bookViews>
  <sheets>
    <sheet name="page 1" sheetId="1" r:id="rId1"/>
  </sheets>
  <calcPr calcId="162913"/>
</workbook>
</file>

<file path=xl/calcChain.xml><?xml version="1.0" encoding="utf-8"?>
<calcChain xmlns="http://schemas.openxmlformats.org/spreadsheetml/2006/main">
  <c r="E41" i="1" l="1"/>
  <c r="E27" i="1"/>
  <c r="E21" i="1"/>
  <c r="E56" i="1" l="1"/>
  <c r="D50" i="1"/>
  <c r="D41" i="1"/>
  <c r="D27" i="1"/>
  <c r="D21" i="1"/>
  <c r="D17" i="1"/>
  <c r="E3" i="1"/>
  <c r="F9" i="1"/>
  <c r="F60" i="1" l="1"/>
  <c r="F54" i="1"/>
  <c r="F37" i="1"/>
  <c r="F36" i="1"/>
  <c r="F35" i="1"/>
  <c r="F34" i="1"/>
  <c r="F33" i="1"/>
  <c r="F32" i="1"/>
  <c r="F4" i="1"/>
  <c r="F5" i="1"/>
  <c r="F6" i="1"/>
  <c r="F7" i="1"/>
  <c r="F8" i="1"/>
  <c r="F10" i="1"/>
  <c r="F3" i="1"/>
  <c r="F18" i="1"/>
  <c r="F19" i="1"/>
  <c r="F20" i="1"/>
  <c r="F22" i="1"/>
  <c r="F23" i="1"/>
  <c r="F24" i="1"/>
  <c r="F25" i="1"/>
  <c r="F26" i="1"/>
  <c r="F27" i="1"/>
  <c r="F17" i="1"/>
  <c r="F21" i="1"/>
  <c r="E61" i="1"/>
  <c r="E47" i="1"/>
  <c r="D56" i="1" l="1"/>
  <c r="D61" i="1" l="1"/>
  <c r="D63" i="1" s="1"/>
  <c r="D12" i="1"/>
  <c r="F59" i="1" l="1"/>
  <c r="F52" i="1"/>
  <c r="F51" i="1"/>
  <c r="F50" i="1"/>
  <c r="F49" i="1"/>
  <c r="F47" i="1"/>
  <c r="F45" i="1"/>
  <c r="F46" i="1"/>
  <c r="F42" i="1"/>
  <c r="F41" i="1"/>
  <c r="G60" i="1"/>
  <c r="G59" i="1" l="1"/>
  <c r="G61" i="1" s="1"/>
  <c r="F61" i="1"/>
  <c r="E12" i="1"/>
  <c r="G10" i="1" l="1"/>
  <c r="G8" i="1"/>
  <c r="G6" i="1"/>
  <c r="G4" i="1"/>
  <c r="G7" i="1"/>
  <c r="G5" i="1"/>
  <c r="G12" i="1"/>
  <c r="F12" i="1"/>
  <c r="G3" i="1"/>
  <c r="G25" i="1" l="1"/>
  <c r="G19" i="1"/>
  <c r="G56" i="1"/>
  <c r="G24" i="1"/>
  <c r="G18" i="1"/>
  <c r="G54" i="1"/>
  <c r="G23" i="1"/>
  <c r="G17" i="1"/>
  <c r="G32" i="1"/>
  <c r="G22" i="1"/>
  <c r="G27" i="1"/>
  <c r="G21" i="1"/>
  <c r="G26" i="1"/>
  <c r="G20" i="1"/>
  <c r="E63" i="1"/>
  <c r="F63" i="1" s="1"/>
  <c r="G47" i="1"/>
  <c r="G41" i="1"/>
  <c r="G45" i="1"/>
  <c r="G50" i="1"/>
  <c r="G52" i="1"/>
  <c r="G33" i="1"/>
  <c r="G35" i="1"/>
  <c r="G37" i="1"/>
  <c r="G42" i="1"/>
  <c r="G46" i="1"/>
  <c r="G49" i="1"/>
  <c r="G51" i="1"/>
  <c r="F56" i="1"/>
  <c r="G34" i="1"/>
  <c r="G36" i="1"/>
</calcChain>
</file>

<file path=xl/sharedStrings.xml><?xml version="1.0" encoding="utf-8"?>
<sst xmlns="http://schemas.openxmlformats.org/spreadsheetml/2006/main" count="113" uniqueCount="101">
  <si>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B</t>
    </r>
    <r>
      <rPr>
        <b/>
        <sz val="10"/>
        <color rgb="FF000000"/>
        <rFont val="Calibri"/>
        <family val="2"/>
        <charset val="238"/>
      </rPr>
      <t>.</t>
    </r>
  </si>
  <si>
    <r>
      <rPr>
        <b/>
        <sz val="12"/>
        <color rgb="FF000000"/>
        <rFont val="Calibri"/>
        <family val="2"/>
        <charset val="238"/>
      </rPr>
      <t>P</t>
    </r>
    <r>
      <rPr>
        <b/>
        <sz val="12"/>
        <color rgb="FF000000"/>
        <rFont val="Calibri"/>
        <family val="2"/>
        <charset val="238"/>
      </rPr>
      <t>R</t>
    </r>
    <r>
      <rPr>
        <b/>
        <sz val="12"/>
        <color rgb="FF000000"/>
        <rFont val="Calibri"/>
        <family val="2"/>
        <charset val="238"/>
      </rPr>
      <t>I</t>
    </r>
    <r>
      <rPr>
        <b/>
        <sz val="12"/>
        <color rgb="FF000000"/>
        <rFont val="Calibri"/>
        <family val="2"/>
        <charset val="238"/>
      </rPr>
      <t>H</t>
    </r>
    <r>
      <rPr>
        <b/>
        <sz val="12"/>
        <color rgb="FF000000"/>
        <rFont val="Calibri"/>
        <family val="2"/>
        <charset val="238"/>
      </rPr>
      <t>O</t>
    </r>
    <r>
      <rPr>
        <b/>
        <sz val="12"/>
        <color rgb="FF000000"/>
        <rFont val="Calibri"/>
        <family val="2"/>
        <charset val="238"/>
      </rPr>
      <t>D</t>
    </r>
    <r>
      <rPr>
        <b/>
        <sz val="12"/>
        <color rgb="FF000000"/>
        <rFont val="Calibri"/>
        <family val="2"/>
        <charset val="238"/>
      </rPr>
      <t>I</t>
    </r>
  </si>
  <si>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%</t>
    </r>
  </si>
  <si>
    <t>Izvorni prihodi</t>
  </si>
  <si>
    <t>1.1.</t>
  </si>
  <si>
    <t>Turistička pristojba</t>
  </si>
  <si>
    <t>1.2.</t>
  </si>
  <si>
    <t>Članarina</t>
  </si>
  <si>
    <t>Prihodi od sustava turističkih zajednica</t>
  </si>
  <si>
    <t>Prihodi iz EU fondova</t>
  </si>
  <si>
    <t>Preneseni prihod iz prethodne godine</t>
  </si>
  <si>
    <t>Ostali prihodi</t>
  </si>
  <si>
    <t>SVEUKUPNO</t>
  </si>
  <si>
    <r>
      <rPr>
        <b/>
        <sz val="12"/>
        <color rgb="FF000000"/>
        <rFont val="Calibri"/>
        <family val="2"/>
        <charset val="238"/>
      </rPr>
      <t>A</t>
    </r>
    <r>
      <rPr>
        <b/>
        <sz val="12"/>
        <color rgb="FF000000"/>
        <rFont val="Calibri"/>
        <family val="2"/>
        <charset val="238"/>
      </rPr>
      <t>K</t>
    </r>
    <r>
      <rPr>
        <b/>
        <sz val="12"/>
        <color rgb="FF000000"/>
        <rFont val="Calibri"/>
        <family val="2"/>
        <charset val="238"/>
      </rPr>
      <t>T</t>
    </r>
    <r>
      <rPr>
        <b/>
        <sz val="12"/>
        <color rgb="FF000000"/>
        <rFont val="Calibri"/>
        <family val="2"/>
        <charset val="238"/>
      </rPr>
      <t>I</t>
    </r>
    <r>
      <rPr>
        <b/>
        <sz val="12"/>
        <color rgb="FF000000"/>
        <rFont val="Calibri"/>
        <family val="2"/>
        <charset val="238"/>
      </rPr>
      <t>V</t>
    </r>
    <r>
      <rPr>
        <b/>
        <sz val="12"/>
        <color rgb="FF000000"/>
        <rFont val="Calibri"/>
        <family val="2"/>
        <charset val="238"/>
      </rPr>
      <t>N</t>
    </r>
    <r>
      <rPr>
        <b/>
        <sz val="12"/>
        <color rgb="FF000000"/>
        <rFont val="Calibri"/>
        <family val="2"/>
        <charset val="238"/>
      </rPr>
      <t>O</t>
    </r>
    <r>
      <rPr>
        <b/>
        <sz val="12"/>
        <color rgb="FF000000"/>
        <rFont val="Calibri"/>
        <family val="2"/>
        <charset val="238"/>
      </rPr>
      <t>S</t>
    </r>
    <r>
      <rPr>
        <b/>
        <sz val="12"/>
        <color rgb="FF000000"/>
        <rFont val="Calibri"/>
        <family val="2"/>
        <charset val="238"/>
      </rPr>
      <t>T</t>
    </r>
    <r>
      <rPr>
        <b/>
        <sz val="12"/>
        <color rgb="FF000000"/>
        <rFont val="Calibri"/>
        <family val="2"/>
        <charset val="238"/>
      </rPr>
      <t>I</t>
    </r>
  </si>
  <si>
    <t>ISTRAŽIVANJE I STRATEŠKO PLANIRANJE</t>
  </si>
  <si>
    <r>
      <rPr>
        <b/>
        <sz val="10"/>
        <color rgb="FF000000"/>
        <rFont val="Calibri"/>
        <family val="2"/>
        <charset val="238"/>
      </rPr>
      <t>1</t>
    </r>
    <r>
      <rPr>
        <b/>
        <sz val="10"/>
        <color rgb="FF000000"/>
        <rFont val="Calibri"/>
        <family val="2"/>
        <charset val="238"/>
      </rPr>
      <t>.</t>
    </r>
    <r>
      <rPr>
        <b/>
        <sz val="10"/>
        <color rgb="FF000000"/>
        <rFont val="Calibri"/>
        <family val="2"/>
        <charset val="238"/>
      </rPr>
      <t>1</t>
    </r>
    <r>
      <rPr>
        <b/>
        <sz val="10"/>
        <color rgb="FF000000"/>
        <rFont val="Calibri"/>
        <family val="2"/>
        <charset val="238"/>
      </rPr>
      <t>.</t>
    </r>
  </si>
  <si>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z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>š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h</t>
    </r>
    <r>
      <rPr>
        <b/>
        <sz val="10"/>
        <color rgb="FF000000"/>
        <rFont val="Calibri"/>
        <family val="2"/>
        <charset val="238"/>
      </rPr>
      <t>/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p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v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h</t>
    </r>
    <r>
      <rPr>
        <b/>
        <sz val="10"/>
        <color rgb="FF000000"/>
        <rFont val="Calibri"/>
        <family val="2"/>
        <charset val="238"/>
      </rPr>
      <t>/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m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c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j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 xml:space="preserve">h
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m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a</t>
    </r>
  </si>
  <si>
    <t>Istraživanje i analiza tržišta</t>
  </si>
  <si>
    <t>1.3.</t>
  </si>
  <si>
    <t>Mjerenje učinkovitosti promotivnih aktivnosti</t>
  </si>
  <si>
    <t>RAZVOJ TURISTIČKOG PROIZVODA</t>
  </si>
  <si>
    <r>
      <rPr>
        <b/>
        <sz val="10"/>
        <color rgb="FF000000"/>
        <rFont val="Calibri"/>
        <family val="2"/>
        <charset val="238"/>
      </rPr>
      <t>2</t>
    </r>
    <r>
      <rPr>
        <b/>
        <sz val="10"/>
        <color rgb="FF000000"/>
        <rFont val="Calibri"/>
        <family val="2"/>
        <charset val="238"/>
      </rPr>
      <t>.</t>
    </r>
    <r>
      <rPr>
        <b/>
        <sz val="10"/>
        <color rgb="FF000000"/>
        <rFont val="Calibri"/>
        <family val="2"/>
        <charset val="238"/>
      </rPr>
      <t>1</t>
    </r>
    <r>
      <rPr>
        <b/>
        <sz val="10"/>
        <color rgb="FF000000"/>
        <rFont val="Calibri"/>
        <family val="2"/>
        <charset val="238"/>
      </rPr>
      <t>.</t>
    </r>
  </si>
  <si>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f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c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j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vr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v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j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re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j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tu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č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h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p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z</t>
    </r>
    <r>
      <rPr>
        <b/>
        <sz val="10"/>
        <color rgb="FF000000"/>
        <rFont val="Calibri"/>
        <family val="2"/>
        <charset val="238"/>
      </rPr>
      <t>v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a</t>
    </r>
  </si>
  <si>
    <t>2.2.</t>
  </si>
  <si>
    <t>Sustavi označavanja kvalitete turističkog proizvoda</t>
  </si>
  <si>
    <t>2.3.</t>
  </si>
  <si>
    <t>Podrška razvoju turističkih događanja</t>
  </si>
  <si>
    <t>2.4.</t>
  </si>
  <si>
    <t>Turistička infrastruktura</t>
  </si>
  <si>
    <t>2.5.</t>
  </si>
  <si>
    <t>Podrška turističkoj industriji</t>
  </si>
  <si>
    <t>KOMUNIKACIJA I OGLAŠAVANJE</t>
  </si>
  <si>
    <t>3.1.</t>
  </si>
  <si>
    <t>Definiranje brending sustava i brend arhitekture</t>
  </si>
  <si>
    <t>3.2.</t>
  </si>
  <si>
    <t>Oglašavanje destinacijskog branda, tur. ponude i proizvoda</t>
  </si>
  <si>
    <t>3.3.</t>
  </si>
  <si>
    <t>Odnosi s javnošću: globalni i domaći PR</t>
  </si>
  <si>
    <t>3.4.</t>
  </si>
  <si>
    <t>Marketinške i poslovne suradnje</t>
  </si>
  <si>
    <t>3.5.</t>
  </si>
  <si>
    <t>Sajmovi, posebne prezentacije i poslovne radionice</t>
  </si>
  <si>
    <t>3.6.</t>
  </si>
  <si>
    <t>Suradnja s organizatorima putovanja</t>
  </si>
  <si>
    <t>3.7.</t>
  </si>
  <si>
    <t>Kreiranje promotivnog materijala</t>
  </si>
  <si>
    <t>3.8.</t>
  </si>
  <si>
    <t>Internetske stranice</t>
  </si>
  <si>
    <t>3.9.</t>
  </si>
  <si>
    <t>Kreiranje i upravljanje bazama turističkih podataka</t>
  </si>
  <si>
    <t>3.10.</t>
  </si>
  <si>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u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č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-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f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r</t>
    </r>
    <r>
      <rPr>
        <b/>
        <sz val="10"/>
        <color rgb="FF000000"/>
        <rFont val="Calibri"/>
        <family val="2"/>
        <charset val="238"/>
      </rPr>
      <t>m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v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a</t>
    </r>
    <r>
      <rPr>
        <b/>
        <sz val="10"/>
        <color rgb="FF000000"/>
        <rFont val="Calibri"/>
        <family val="2"/>
        <charset val="238"/>
      </rPr>
      <t>k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v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>s</t>
    </r>
    <r>
      <rPr>
        <b/>
        <sz val="10"/>
        <color rgb="FF000000"/>
        <rFont val="Calibri"/>
        <family val="2"/>
        <charset val="238"/>
      </rPr>
      <t>t</t>
    </r>
    <r>
      <rPr>
        <b/>
        <sz val="10"/>
        <color rgb="FF000000"/>
        <rFont val="Calibri"/>
        <family val="2"/>
        <charset val="238"/>
      </rPr>
      <t>i</t>
    </r>
  </si>
  <si>
    <t>AKTIVNOSTI/RASHODI</t>
  </si>
  <si>
    <t>DESTINACIJSKI MENADŽMENT</t>
  </si>
  <si>
    <t>4.1.</t>
  </si>
  <si>
    <t>Turistički informacijski sustavi i aplikacije /eVisitor</t>
  </si>
  <si>
    <t>4.2.</t>
  </si>
  <si>
    <t>Stručni skupovi i edukacije</t>
  </si>
  <si>
    <t>4.3.</t>
  </si>
  <si>
    <t>Koordinacija i nadzor</t>
  </si>
  <si>
    <t>4.4.</t>
  </si>
  <si>
    <t>Upravljanje kvalitetom u destinaciji</t>
  </si>
  <si>
    <t>4.5.</t>
  </si>
  <si>
    <t>Poticanje na očuvanje i uređenje okoliša</t>
  </si>
  <si>
    <t>ČLANSTVO U STRUKOVNIM ORGANIZACIJAMA</t>
  </si>
  <si>
    <t>5.1.</t>
  </si>
  <si>
    <t>5.2.</t>
  </si>
  <si>
    <t>Domaće strukovne i sl. organizacije</t>
  </si>
  <si>
    <t>ADMINISTRATIVNI POSLOVI</t>
  </si>
  <si>
    <t>6.1.</t>
  </si>
  <si>
    <t>Plaće</t>
  </si>
  <si>
    <t>6.2.</t>
  </si>
  <si>
    <t>Materijalni troškovi</t>
  </si>
  <si>
    <t>6.3.</t>
  </si>
  <si>
    <t>Tijela turističke zajednice</t>
  </si>
  <si>
    <t>POKRIVANJE MANJKA PRIHODA IZ PRETHODNE GODINE</t>
  </si>
  <si>
    <t>SVEUKUPNO 1</t>
  </si>
  <si>
    <t>FONDOVI - posebne namjene</t>
  </si>
  <si>
    <r>
      <rPr>
        <b/>
        <sz val="11"/>
        <color rgb="FF000000"/>
        <rFont val="Calibri"/>
        <family val="2"/>
        <charset val="238"/>
      </rPr>
      <t>Fo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d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z</t>
    </r>
    <r>
      <rPr>
        <b/>
        <sz val="11"/>
        <color rgb="FF000000"/>
        <rFont val="Calibri"/>
        <family val="2"/>
        <charset val="238"/>
      </rPr>
      <t>a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u</t>
    </r>
    <r>
      <rPr>
        <b/>
        <sz val="11"/>
        <color rgb="FF000000"/>
        <rFont val="Calibri"/>
        <family val="2"/>
        <charset val="238"/>
      </rPr>
      <t>r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s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č</t>
    </r>
    <r>
      <rPr>
        <b/>
        <sz val="11"/>
        <color rgb="FF000000"/>
        <rFont val="Calibri"/>
        <family val="2"/>
        <charset val="238"/>
      </rPr>
      <t>ke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z</t>
    </r>
    <r>
      <rPr>
        <b/>
        <sz val="11"/>
        <color rgb="FF000000"/>
        <rFont val="Calibri"/>
        <family val="2"/>
        <charset val="238"/>
      </rPr>
      <t>a</t>
    </r>
    <r>
      <rPr>
        <b/>
        <sz val="11"/>
        <color rgb="FF000000"/>
        <rFont val="Calibri"/>
        <family val="2"/>
        <charset val="238"/>
      </rPr>
      <t>j</t>
    </r>
    <r>
      <rPr>
        <b/>
        <sz val="11"/>
        <color rgb="FF000000"/>
        <rFont val="Calibri"/>
        <family val="2"/>
        <charset val="238"/>
      </rPr>
      <t>e</t>
    </r>
    <r>
      <rPr>
        <b/>
        <sz val="11"/>
        <color rgb="FF000000"/>
        <rFont val="Calibri"/>
        <family val="2"/>
        <charset val="238"/>
      </rPr>
      <t>d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c</t>
    </r>
    <r>
      <rPr>
        <b/>
        <sz val="11"/>
        <color rgb="FF000000"/>
        <rFont val="Calibri"/>
        <family val="2"/>
        <charset val="238"/>
      </rPr>
      <t>e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a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u</t>
    </r>
    <r>
      <rPr>
        <b/>
        <sz val="11"/>
        <color rgb="FF000000"/>
        <rFont val="Calibri"/>
        <family val="2"/>
        <charset val="238"/>
      </rPr>
      <t>r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s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č</t>
    </r>
    <r>
      <rPr>
        <b/>
        <sz val="11"/>
        <color rgb="FF000000"/>
        <rFont val="Calibri"/>
        <family val="2"/>
        <charset val="238"/>
      </rPr>
      <t>ki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e</t>
    </r>
    <r>
      <rPr>
        <b/>
        <sz val="11"/>
        <color rgb="FF000000"/>
        <rFont val="Calibri"/>
        <family val="2"/>
        <charset val="238"/>
      </rPr>
      <t>d</t>
    </r>
    <r>
      <rPr>
        <b/>
        <sz val="11"/>
        <color rgb="FF000000"/>
        <rFont val="Calibri"/>
        <family val="2"/>
        <charset val="238"/>
      </rPr>
      <t>o</t>
    </r>
    <r>
      <rPr>
        <b/>
        <sz val="11"/>
        <color rgb="FF000000"/>
        <rFont val="Calibri"/>
        <family val="2"/>
        <charset val="238"/>
      </rPr>
      <t>v</t>
    </r>
    <r>
      <rPr>
        <b/>
        <sz val="11"/>
        <color rgb="FF000000"/>
        <rFont val="Calibri"/>
        <family val="2"/>
        <charset val="238"/>
      </rPr>
      <t>o</t>
    </r>
    <r>
      <rPr>
        <b/>
        <sz val="11"/>
        <color rgb="FF000000"/>
        <rFont val="Calibri"/>
        <family val="2"/>
        <charset val="238"/>
      </rPr>
      <t>l</t>
    </r>
    <r>
      <rPr>
        <b/>
        <sz val="11"/>
        <color rgb="FF000000"/>
        <rFont val="Calibri"/>
        <family val="2"/>
        <charset val="238"/>
      </rPr>
      <t>j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o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r</t>
    </r>
    <r>
      <rPr>
        <b/>
        <sz val="11"/>
        <color rgb="FF000000"/>
        <rFont val="Calibri"/>
        <family val="2"/>
        <charset val="238"/>
      </rPr>
      <t>a</t>
    </r>
    <r>
      <rPr>
        <b/>
        <sz val="11"/>
        <color rgb="FF000000"/>
        <rFont val="Calibri"/>
        <family val="2"/>
        <charset val="238"/>
      </rPr>
      <t>z</t>
    </r>
    <r>
      <rPr>
        <b/>
        <sz val="11"/>
        <color rgb="FF000000"/>
        <rFont val="Calibri"/>
        <family val="2"/>
        <charset val="238"/>
      </rPr>
      <t>v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j</t>
    </r>
    <r>
      <rPr>
        <b/>
        <sz val="11"/>
        <color rgb="FF000000"/>
        <rFont val="Calibri"/>
        <family val="2"/>
        <charset val="238"/>
      </rPr>
      <t>e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m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p</t>
    </r>
    <r>
      <rPr>
        <b/>
        <sz val="11"/>
        <color rgb="FF000000"/>
        <rFont val="Calibri"/>
        <family val="2"/>
        <charset val="238"/>
      </rPr>
      <t>o</t>
    </r>
    <r>
      <rPr>
        <b/>
        <sz val="11"/>
        <color rgb="FF000000"/>
        <rFont val="Calibri"/>
        <family val="2"/>
        <charset val="238"/>
      </rPr>
      <t>d</t>
    </r>
    <r>
      <rPr>
        <b/>
        <sz val="11"/>
        <color rgb="FF000000"/>
        <rFont val="Calibri"/>
        <family val="2"/>
        <charset val="238"/>
      </rPr>
      <t>r</t>
    </r>
    <r>
      <rPr>
        <b/>
        <sz val="11"/>
        <color rgb="FF000000"/>
        <rFont val="Calibri"/>
        <family val="2"/>
        <charset val="238"/>
      </rPr>
      <t>u</t>
    </r>
    <r>
      <rPr>
        <b/>
        <sz val="11"/>
        <color rgb="FF000000"/>
        <rFont val="Calibri"/>
        <family val="2"/>
        <charset val="238"/>
      </rPr>
      <t>č</t>
    </r>
    <r>
      <rPr>
        <b/>
        <sz val="11"/>
        <color rgb="FF000000"/>
        <rFont val="Calibri"/>
        <family val="2"/>
        <charset val="238"/>
      </rPr>
      <t>j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m</t>
    </r>
    <r>
      <rPr>
        <b/>
        <sz val="11"/>
        <color rgb="FF000000"/>
        <rFont val="Calibri"/>
        <family val="2"/>
        <charset val="238"/>
      </rPr>
      <t>a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 xml:space="preserve"> </t>
    </r>
    <r>
      <rPr>
        <b/>
        <sz val="11"/>
        <color rgb="FF000000"/>
        <rFont val="Calibri"/>
        <family val="2"/>
        <charset val="238"/>
      </rPr>
      <t>k</t>
    </r>
    <r>
      <rPr>
        <b/>
        <sz val="11"/>
        <color rgb="FF000000"/>
        <rFont val="Calibri"/>
        <family val="2"/>
        <charset val="238"/>
      </rPr>
      <t>o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i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e</t>
    </r>
    <r>
      <rPr>
        <b/>
        <sz val="11"/>
        <color rgb="FF000000"/>
        <rFont val="Calibri"/>
        <family val="2"/>
        <charset val="238"/>
      </rPr>
      <t>n</t>
    </r>
    <r>
      <rPr>
        <b/>
        <sz val="11"/>
        <color rgb="FF000000"/>
        <rFont val="Calibri"/>
        <family val="2"/>
        <charset val="238"/>
      </rPr>
      <t>t</t>
    </r>
    <r>
      <rPr>
        <b/>
        <sz val="11"/>
        <color rgb="FF000000"/>
        <rFont val="Calibri"/>
        <family val="2"/>
        <charset val="238"/>
      </rPr>
      <t>u</t>
    </r>
  </si>
  <si>
    <t>Fond za projekte udruženih turističkih zajednica</t>
  </si>
  <si>
    <t>SVEUKUPNO 2</t>
  </si>
  <si>
    <t>TOTAL</t>
  </si>
  <si>
    <t>7.</t>
  </si>
  <si>
    <t>Prihodi iz proračuna općine/županije ili državnog proračuna</t>
  </si>
  <si>
    <t>Prihod od gospodarske djelatnosti</t>
  </si>
  <si>
    <t>-</t>
  </si>
  <si>
    <t>SVEUKUPNO 1 + SVEUKUPNO 2</t>
  </si>
  <si>
    <t>Plan za
2025. EUR</t>
  </si>
  <si>
    <t>REZERVA/VIŠAK</t>
  </si>
  <si>
    <r>
      <t>I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KS
</t>
    </r>
    <r>
      <rPr>
        <b/>
        <sz val="10"/>
        <color rgb="FF000000"/>
        <rFont val="Calibri"/>
        <family val="2"/>
        <charset val="238"/>
      </rPr>
      <t>4</t>
    </r>
    <r>
      <rPr>
        <b/>
        <sz val="10"/>
        <color rgb="FF000000"/>
        <rFont val="Calibri"/>
        <family val="2"/>
        <charset val="238"/>
      </rPr>
      <t>/</t>
    </r>
    <r>
      <rPr>
        <b/>
        <sz val="10"/>
        <color rgb="FF000000"/>
        <rFont val="Calibri"/>
        <family val="2"/>
        <charset val="238"/>
      </rPr>
      <t>3</t>
    </r>
  </si>
  <si>
    <r>
      <t>u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i</t>
    </r>
    <r>
      <rPr>
        <b/>
        <sz val="10"/>
        <color rgb="FF000000"/>
        <rFont val="Calibri"/>
        <family val="2"/>
        <charset val="238"/>
      </rPr>
      <t>o</t>
    </r>
    <r>
      <rPr>
        <b/>
        <sz val="10"/>
        <color rgb="FF000000"/>
        <rFont val="Calibri"/>
        <family val="2"/>
        <charset val="238"/>
      </rPr>
      <t xml:space="preserve"> </t>
    </r>
    <r>
      <rPr>
        <b/>
        <sz val="10"/>
        <color rgb="FF000000"/>
        <rFont val="Calibri"/>
        <family val="2"/>
        <charset val="238"/>
      </rPr>
      <t>%</t>
    </r>
  </si>
  <si>
    <r>
      <t>I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KS
</t>
    </r>
    <r>
      <rPr>
        <b/>
        <sz val="10"/>
        <color rgb="FF000000"/>
        <rFont val="Calibri"/>
        <family val="2"/>
        <charset val="238"/>
      </rPr>
      <t>4</t>
    </r>
    <r>
      <rPr>
        <b/>
        <sz val="10"/>
        <color rgb="FF000000"/>
        <rFont val="Calibri"/>
        <family val="2"/>
        <charset val="238"/>
      </rPr>
      <t>/</t>
    </r>
    <r>
      <rPr>
        <b/>
        <sz val="10"/>
        <color rgb="FF000000"/>
        <rFont val="Calibri"/>
        <family val="2"/>
        <charset val="238"/>
      </rPr>
      <t>3</t>
    </r>
    <r>
      <rPr>
        <b/>
        <sz val="10"/>
        <color rgb="FF000000"/>
        <rFont val="Calibri"/>
        <family val="2"/>
        <charset val="238"/>
      </rPr>
      <t/>
    </r>
  </si>
  <si>
    <r>
      <t>I</t>
    </r>
    <r>
      <rPr>
        <b/>
        <sz val="10"/>
        <color rgb="FF000000"/>
        <rFont val="Calibri"/>
        <family val="2"/>
        <charset val="238"/>
      </rPr>
      <t>N</t>
    </r>
    <r>
      <rPr>
        <b/>
        <sz val="10"/>
        <color rgb="FF000000"/>
        <rFont val="Calibri"/>
        <family val="2"/>
        <charset val="238"/>
      </rPr>
      <t>D</t>
    </r>
    <r>
      <rPr>
        <b/>
        <sz val="10"/>
        <color rgb="FF000000"/>
        <rFont val="Calibri"/>
        <family val="2"/>
        <charset val="238"/>
      </rPr>
      <t>E</t>
    </r>
    <r>
      <rPr>
        <b/>
        <sz val="10"/>
        <color rgb="FF000000"/>
        <rFont val="Calibri"/>
        <family val="2"/>
        <charset val="238"/>
      </rPr>
      <t xml:space="preserve">KS
</t>
    </r>
    <r>
      <rPr>
        <b/>
        <sz val="11"/>
        <color rgb="FF000000"/>
        <rFont val="Calibri"/>
        <family val="2"/>
        <charset val="238"/>
      </rPr>
      <t>4</t>
    </r>
    <r>
      <rPr>
        <b/>
        <sz val="11"/>
        <color rgb="FF000000"/>
        <rFont val="Calibri"/>
        <family val="2"/>
        <charset val="238"/>
      </rPr>
      <t>/</t>
    </r>
    <r>
      <rPr>
        <b/>
        <sz val="11"/>
        <color rgb="FF000000"/>
        <rFont val="Calibri"/>
        <family val="2"/>
        <charset val="238"/>
      </rPr>
      <t>3</t>
    </r>
  </si>
  <si>
    <t>Međunarodne strukovne i sl. organizacije</t>
  </si>
  <si>
    <t>2.</t>
  </si>
  <si>
    <t>3.</t>
  </si>
  <si>
    <t>4.</t>
  </si>
  <si>
    <t>5.</t>
  </si>
  <si>
    <t>6.</t>
  </si>
  <si>
    <t>1.</t>
  </si>
  <si>
    <t>Plan za
2026.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</si>
</sst>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-1]_-;\-* #,##0.00\ [$€-1]_-;_-* &quot;-&quot;??\ [$€-1]_-;_-@_-"/>
  </numFmts>
  <fonts count="20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0"/>
      <color rgb="FFFFFFFF"/>
      <name val="Calibri"/>
      <family val="2"/>
      <charset val="238"/>
    </font>
    <font>
      <b/>
      <sz val="12"/>
      <color rgb="FFFFFFFF"/>
      <name val="Calibri"/>
      <family val="2"/>
      <charset val="238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8"/>
      <color rgb="FF000000"/>
      <name val="Calibri"/>
      <family val="2"/>
      <charset val="238"/>
    </font>
    <font>
      <b/>
      <sz val="14"/>
      <color rgb="FFFFFFFF"/>
      <name val="Calibri"/>
      <family val="2"/>
      <charset val="238"/>
    </font>
    <font>
      <sz val="11"/>
      <color theme="0"/>
      <name val="Calibri"/>
      <family val="2"/>
      <charset val="204"/>
    </font>
    <font>
      <b/>
      <sz val="11"/>
      <color theme="0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D9E0F1"/>
      </patternFill>
    </fill>
    <fill>
      <patternFill patternType="solid">
        <fgColor rgb="FFFFF1CC"/>
      </patternFill>
    </fill>
    <fill>
      <patternFill patternType="solid">
        <fgColor rgb="FF003763"/>
      </patternFill>
    </fill>
    <fill>
      <patternFill patternType="solid">
        <fgColor rgb="FF001F5F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BCD5ED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3763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1F5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1F5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4" fillId="7" borderId="0" applyNumberFormat="0" applyBorder="0" applyAlignment="0" applyProtection="0"/>
    <xf numFmtId="0" fontId="15" fillId="8" borderId="7" applyNumberFormat="0" applyAlignment="0" applyProtection="0"/>
    <xf numFmtId="0" fontId="3" fillId="9" borderId="0" applyNumberFormat="0" applyBorder="0" applyAlignment="0" applyProtection="0"/>
  </cellStyleXfs>
  <cellXfs count="140">
    <xf numFmtId="0" fontId="0" fillId="0" borderId="0" xfId="0"/>
    <xf numFmtId="0" fontId="5" fillId="2" borderId="1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5" fillId="10" borderId="1" xfId="0" applyFont="1" applyFill="1" applyBorder="1" applyAlignment="1">
      <alignment horizontal="left" vertical="top" wrapText="1"/>
    </xf>
    <xf numFmtId="0" fontId="4" fillId="10" borderId="1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/>
    </xf>
    <xf numFmtId="0" fontId="7" fillId="4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11" fillId="6" borderId="8" xfId="0" applyFont="1" applyFill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2" fillId="6" borderId="1" xfId="0" applyFont="1" applyFill="1" applyBorder="1" applyAlignment="1">
      <alignment horizontal="left" vertical="top"/>
    </xf>
    <xf numFmtId="0" fontId="0" fillId="6" borderId="8" xfId="0" applyFill="1" applyBorder="1" applyAlignment="1">
      <alignment horizontal="left" vertical="top"/>
    </xf>
    <xf numFmtId="0" fontId="0" fillId="5" borderId="1" xfId="0" applyFill="1" applyBorder="1" applyAlignment="1">
      <alignment horizontal="left" vertical="top"/>
    </xf>
    <xf numFmtId="0" fontId="4" fillId="3" borderId="1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8" fillId="0" borderId="16" xfId="0" applyFont="1" applyBorder="1" applyAlignment="1">
      <alignment horizontal="left" vertical="top"/>
    </xf>
    <xf numFmtId="0" fontId="8" fillId="0" borderId="17" xfId="0" applyFont="1" applyBorder="1" applyAlignment="1">
      <alignment horizontal="left" vertical="top"/>
    </xf>
    <xf numFmtId="0" fontId="14" fillId="7" borderId="7" xfId="1" applyBorder="1" applyAlignment="1">
      <alignment horizontal="left" vertical="top"/>
    </xf>
    <xf numFmtId="0" fontId="4" fillId="4" borderId="5" xfId="0" applyFont="1" applyFill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14" fillId="7" borderId="18" xfId="1" applyBorder="1" applyAlignment="1">
      <alignment horizontal="left" vertical="top"/>
    </xf>
    <xf numFmtId="0" fontId="3" fillId="9" borderId="5" xfId="3" applyBorder="1" applyAlignment="1">
      <alignment horizontal="left" vertical="top"/>
    </xf>
    <xf numFmtId="0" fontId="6" fillId="0" borderId="2" xfId="0" applyFont="1" applyBorder="1" applyAlignment="1">
      <alignment horizontal="center" vertical="top"/>
    </xf>
    <xf numFmtId="0" fontId="16" fillId="0" borderId="1" xfId="0" applyFont="1" applyBorder="1" applyAlignment="1">
      <alignment horizontal="center" vertical="top"/>
    </xf>
    <xf numFmtId="0" fontId="16" fillId="0" borderId="18" xfId="0" applyFont="1" applyBorder="1" applyAlignment="1">
      <alignment horizontal="center" vertical="top"/>
    </xf>
    <xf numFmtId="0" fontId="4" fillId="0" borderId="21" xfId="0" applyFont="1" applyBorder="1" applyAlignment="1">
      <alignment horizontal="left" vertical="top"/>
    </xf>
    <xf numFmtId="0" fontId="5" fillId="10" borderId="2" xfId="0" applyFont="1" applyFill="1" applyBorder="1" applyAlignment="1">
      <alignment horizontal="center" vertical="top" wrapText="1"/>
    </xf>
    <xf numFmtId="10" fontId="11" fillId="6" borderId="4" xfId="0" applyNumberFormat="1" applyFont="1" applyFill="1" applyBorder="1" applyAlignment="1">
      <alignment horizontal="center" vertical="top"/>
    </xf>
    <xf numFmtId="0" fontId="15" fillId="8" borderId="22" xfId="2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23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164" fontId="0" fillId="0" borderId="0" xfId="0" applyNumberFormat="1"/>
    <xf numFmtId="2" fontId="10" fillId="4" borderId="10" xfId="0" applyNumberFormat="1" applyFont="1" applyFill="1" applyBorder="1" applyAlignment="1">
      <alignment horizontal="center" vertical="top"/>
    </xf>
    <xf numFmtId="2" fontId="10" fillId="4" borderId="2" xfId="0" applyNumberFormat="1" applyFont="1" applyFill="1" applyBorder="1" applyAlignment="1">
      <alignment horizontal="center" vertical="top"/>
    </xf>
    <xf numFmtId="2" fontId="0" fillId="0" borderId="18" xfId="0" applyNumberFormat="1" applyBorder="1" applyAlignment="1">
      <alignment horizontal="center"/>
    </xf>
    <xf numFmtId="2" fontId="11" fillId="6" borderId="1" xfId="0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10" borderId="1" xfId="0" applyFont="1" applyFill="1" applyBorder="1" applyAlignment="1">
      <alignment horizontal="center" vertical="top" wrapText="1"/>
    </xf>
    <xf numFmtId="164" fontId="5" fillId="4" borderId="2" xfId="0" applyNumberFormat="1" applyFont="1" applyFill="1" applyBorder="1" applyAlignment="1">
      <alignment horizontal="center" vertical="top"/>
    </xf>
    <xf numFmtId="10" fontId="7" fillId="4" borderId="1" xfId="0" applyNumberFormat="1" applyFont="1" applyFill="1" applyBorder="1" applyAlignment="1">
      <alignment horizontal="center" vertical="top"/>
    </xf>
    <xf numFmtId="164" fontId="0" fillId="0" borderId="18" xfId="0" applyNumberFormat="1" applyBorder="1" applyAlignment="1">
      <alignment horizontal="center"/>
    </xf>
    <xf numFmtId="10" fontId="9" fillId="0" borderId="6" xfId="0" applyNumberFormat="1" applyFont="1" applyBorder="1" applyAlignment="1">
      <alignment horizontal="center" vertical="top" wrapText="1"/>
    </xf>
    <xf numFmtId="164" fontId="5" fillId="4" borderId="10" xfId="0" applyNumberFormat="1" applyFont="1" applyFill="1" applyBorder="1" applyAlignment="1">
      <alignment horizontal="center" vertical="top"/>
    </xf>
    <xf numFmtId="10" fontId="4" fillId="0" borderId="6" xfId="0" applyNumberFormat="1" applyFont="1" applyBorder="1" applyAlignment="1">
      <alignment horizontal="center" vertical="top" wrapText="1"/>
    </xf>
    <xf numFmtId="10" fontId="4" fillId="0" borderId="6" xfId="0" applyNumberFormat="1" applyFont="1" applyBorder="1" applyAlignment="1">
      <alignment horizontal="center" vertical="top"/>
    </xf>
    <xf numFmtId="10" fontId="9" fillId="0" borderId="6" xfId="0" applyNumberFormat="1" applyFont="1" applyBorder="1" applyAlignment="1">
      <alignment horizontal="center" vertical="top"/>
    </xf>
    <xf numFmtId="0" fontId="4" fillId="10" borderId="2" xfId="0" applyFont="1" applyFill="1" applyBorder="1" applyAlignment="1">
      <alignment horizontal="center" vertical="top" wrapText="1"/>
    </xf>
    <xf numFmtId="164" fontId="5" fillId="4" borderId="18" xfId="0" applyNumberFormat="1" applyFont="1" applyFill="1" applyBorder="1" applyAlignment="1">
      <alignment horizontal="center" vertical="top"/>
    </xf>
    <xf numFmtId="2" fontId="5" fillId="4" borderId="18" xfId="0" applyNumberFormat="1" applyFont="1" applyFill="1" applyBorder="1" applyAlignment="1">
      <alignment horizontal="center" vertical="top"/>
    </xf>
    <xf numFmtId="10" fontId="7" fillId="4" borderId="18" xfId="0" applyNumberFormat="1" applyFont="1" applyFill="1" applyBorder="1" applyAlignment="1">
      <alignment horizontal="center" vertical="top"/>
    </xf>
    <xf numFmtId="10" fontId="0" fillId="0" borderId="18" xfId="0" applyNumberFormat="1" applyBorder="1" applyAlignment="1">
      <alignment horizontal="center"/>
    </xf>
    <xf numFmtId="2" fontId="7" fillId="4" borderId="18" xfId="0" applyNumberFormat="1" applyFont="1" applyFill="1" applyBorder="1" applyAlignment="1">
      <alignment horizontal="center" vertical="top"/>
    </xf>
    <xf numFmtId="164" fontId="0" fillId="0" borderId="19" xfId="0" applyNumberFormat="1" applyBorder="1" applyAlignment="1">
      <alignment horizontal="center"/>
    </xf>
    <xf numFmtId="10" fontId="0" fillId="0" borderId="19" xfId="0" applyNumberFormat="1" applyBorder="1" applyAlignment="1">
      <alignment horizontal="center"/>
    </xf>
    <xf numFmtId="164" fontId="3" fillId="9" borderId="18" xfId="3" applyNumberFormat="1" applyBorder="1" applyAlignment="1">
      <alignment horizontal="center"/>
    </xf>
    <xf numFmtId="2" fontId="2" fillId="9" borderId="18" xfId="3" applyNumberFormat="1" applyFont="1" applyBorder="1" applyAlignment="1">
      <alignment horizontal="center"/>
    </xf>
    <xf numFmtId="164" fontId="13" fillId="6" borderId="4" xfId="0" applyNumberFormat="1" applyFont="1" applyFill="1" applyBorder="1" applyAlignment="1">
      <alignment horizontal="center" vertical="top"/>
    </xf>
    <xf numFmtId="2" fontId="11" fillId="6" borderId="4" xfId="0" applyNumberFormat="1" applyFont="1" applyFill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6" borderId="8" xfId="0" applyNumberFormat="1" applyFill="1" applyBorder="1" applyAlignment="1">
      <alignment horizontal="center" vertical="top"/>
    </xf>
    <xf numFmtId="2" fontId="0" fillId="6" borderId="8" xfId="0" applyNumberFormat="1" applyFill="1" applyBorder="1" applyAlignment="1">
      <alignment horizontal="center" vertical="top"/>
    </xf>
    <xf numFmtId="0" fontId="0" fillId="6" borderId="8" xfId="0" applyFill="1" applyBorder="1" applyAlignment="1">
      <alignment horizontal="center" vertical="top"/>
    </xf>
    <xf numFmtId="164" fontId="13" fillId="6" borderId="2" xfId="0" applyNumberFormat="1" applyFont="1" applyFill="1" applyBorder="1" applyAlignment="1">
      <alignment horizontal="center" vertical="top"/>
    </xf>
    <xf numFmtId="10" fontId="18" fillId="6" borderId="1" xfId="0" applyNumberFormat="1" applyFont="1" applyFill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8" xfId="0" applyBorder="1"/>
    <xf numFmtId="10" fontId="1" fillId="9" borderId="18" xfId="3" applyNumberFormat="1" applyFont="1" applyBorder="1" applyAlignment="1">
      <alignment horizontal="center"/>
    </xf>
    <xf numFmtId="10" fontId="7" fillId="4" borderId="2" xfId="0" applyNumberFormat="1" applyFont="1" applyFill="1" applyBorder="1" applyAlignment="1">
      <alignment horizontal="center" vertical="top"/>
    </xf>
    <xf numFmtId="164" fontId="0" fillId="0" borderId="24" xfId="0" applyNumberFormat="1" applyBorder="1" applyAlignment="1">
      <alignment horizontal="center"/>
    </xf>
    <xf numFmtId="10" fontId="9" fillId="0" borderId="14" xfId="0" applyNumberFormat="1" applyFont="1" applyBorder="1" applyAlignment="1">
      <alignment horizontal="center" vertical="top"/>
    </xf>
    <xf numFmtId="0" fontId="19" fillId="12" borderId="18" xfId="0" applyFont="1" applyFill="1" applyBorder="1" applyAlignment="1">
      <alignment horizontal="center" vertical="center"/>
    </xf>
    <xf numFmtId="164" fontId="15" fillId="8" borderId="25" xfId="2" applyNumberFormat="1" applyBorder="1" applyAlignment="1">
      <alignment horizontal="center" vertical="center"/>
    </xf>
    <xf numFmtId="10" fontId="15" fillId="8" borderId="26" xfId="2" applyNumberFormat="1" applyBorder="1" applyAlignment="1">
      <alignment horizontal="center" vertical="center"/>
    </xf>
    <xf numFmtId="164" fontId="10" fillId="11" borderId="18" xfId="0" applyNumberFormat="1" applyFont="1" applyFill="1" applyBorder="1" applyAlignment="1">
      <alignment horizontal="center" vertical="center"/>
    </xf>
    <xf numFmtId="164" fontId="10" fillId="11" borderId="21" xfId="0" applyNumberFormat="1" applyFont="1" applyFill="1" applyBorder="1" applyAlignment="1">
      <alignment horizontal="center" vertical="center"/>
    </xf>
    <xf numFmtId="164" fontId="10" fillId="11" borderId="27" xfId="0" applyNumberFormat="1" applyFont="1" applyFill="1" applyBorder="1" applyAlignment="1">
      <alignment horizontal="center" vertical="center"/>
    </xf>
    <xf numFmtId="164" fontId="10" fillId="11" borderId="29" xfId="0" applyNumberFormat="1" applyFont="1" applyFill="1" applyBorder="1" applyAlignment="1">
      <alignment horizontal="center" vertical="center"/>
    </xf>
    <xf numFmtId="164" fontId="5" fillId="11" borderId="24" xfId="0" applyNumberFormat="1" applyFont="1" applyFill="1" applyBorder="1" applyAlignment="1">
      <alignment horizontal="center" vertical="center"/>
    </xf>
    <xf numFmtId="164" fontId="5" fillId="11" borderId="30" xfId="0" applyNumberFormat="1" applyFont="1" applyFill="1" applyBorder="1" applyAlignment="1">
      <alignment horizontal="center" vertical="center"/>
    </xf>
    <xf numFmtId="164" fontId="5" fillId="11" borderId="18" xfId="0" applyNumberFormat="1" applyFont="1" applyFill="1" applyBorder="1" applyAlignment="1">
      <alignment horizontal="center" vertical="center"/>
    </xf>
    <xf numFmtId="164" fontId="5" fillId="11" borderId="21" xfId="0" applyNumberFormat="1" applyFont="1" applyFill="1" applyBorder="1" applyAlignment="1">
      <alignment horizontal="center" vertical="center"/>
    </xf>
    <xf numFmtId="164" fontId="13" fillId="12" borderId="13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8" borderId="25" xfId="2" applyNumberFormat="1" applyBorder="1" applyAlignment="1">
      <alignment horizontal="center" vertical="center"/>
    </xf>
    <xf numFmtId="10" fontId="0" fillId="0" borderId="0" xfId="0" applyNumberFormat="1"/>
    <xf numFmtId="0" fontId="14" fillId="7" borderId="1" xfId="1" applyBorder="1" applyAlignment="1">
      <alignment horizontal="left" vertical="top"/>
    </xf>
    <xf numFmtId="164" fontId="14" fillId="7" borderId="18" xfId="1" applyNumberFormat="1" applyBorder="1" applyAlignment="1">
      <alignment horizontal="center"/>
    </xf>
    <xf numFmtId="0" fontId="14" fillId="7" borderId="18" xfId="1" applyBorder="1"/>
    <xf numFmtId="0" fontId="14" fillId="7" borderId="28" xfId="1" applyBorder="1"/>
    <xf numFmtId="0" fontId="14" fillId="7" borderId="21" xfId="1" applyBorder="1" applyAlignment="1">
      <alignment horizontal="left" vertical="top"/>
    </xf>
    <xf numFmtId="2" fontId="14" fillId="7" borderId="18" xfId="1" applyNumberFormat="1" applyBorder="1" applyAlignment="1">
      <alignment horizontal="center"/>
    </xf>
    <xf numFmtId="10" fontId="14" fillId="7" borderId="18" xfId="1" applyNumberFormat="1" applyBorder="1" applyAlignment="1">
      <alignment horizontal="center"/>
    </xf>
    <xf numFmtId="164" fontId="10" fillId="11" borderId="6" xfId="0" applyNumberFormat="1" applyFont="1" applyFill="1" applyBorder="1" applyAlignment="1">
      <alignment horizontal="center" vertical="top"/>
    </xf>
    <xf numFmtId="164" fontId="10" fillId="11" borderId="1" xfId="0" applyNumberFormat="1" applyFont="1" applyFill="1" applyBorder="1" applyAlignment="1">
      <alignment horizontal="center" vertical="top" wrapText="1"/>
    </xf>
    <xf numFmtId="2" fontId="8" fillId="0" borderId="1" xfId="0" applyNumberFormat="1" applyFont="1" applyBorder="1" applyAlignment="1">
      <alignment horizontal="center" vertical="top" wrapText="1"/>
    </xf>
    <xf numFmtId="10" fontId="8" fillId="0" borderId="1" xfId="0" applyNumberFormat="1" applyFont="1" applyBorder="1" applyAlignment="1">
      <alignment horizontal="center" vertical="top"/>
    </xf>
    <xf numFmtId="2" fontId="8" fillId="0" borderId="1" xfId="0" applyNumberFormat="1" applyFont="1" applyBorder="1" applyAlignment="1">
      <alignment horizontal="center" vertical="top"/>
    </xf>
    <xf numFmtId="0" fontId="16" fillId="0" borderId="5" xfId="0" applyFont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0" fontId="11" fillId="12" borderId="1" xfId="0" applyFont="1" applyFill="1" applyBorder="1" applyAlignment="1">
      <alignment horizontal="center" vertical="top"/>
    </xf>
    <xf numFmtId="0" fontId="11" fillId="5" borderId="4" xfId="0" applyFont="1" applyFill="1" applyBorder="1" applyAlignment="1">
      <alignment horizontal="center" vertical="top"/>
    </xf>
    <xf numFmtId="0" fontId="11" fillId="5" borderId="1" xfId="0" applyFont="1" applyFill="1" applyBorder="1" applyAlignment="1">
      <alignment horizontal="center" vertical="top"/>
    </xf>
    <xf numFmtId="0" fontId="17" fillId="5" borderId="1" xfId="0" applyFont="1" applyFill="1" applyBorder="1" applyAlignment="1">
      <alignment horizontal="center" vertical="top"/>
    </xf>
    <xf numFmtId="0" fontId="1" fillId="9" borderId="18" xfId="3" applyFont="1" applyBorder="1"/>
    <xf numFmtId="0" fontId="3" fillId="9" borderId="18" xfId="3" applyBorder="1"/>
    <xf numFmtId="0" fontId="0" fillId="0" borderId="18" xfId="0" applyBorder="1"/>
    <xf numFmtId="0" fontId="0" fillId="5" borderId="13" xfId="0" applyFill="1" applyBorder="1" applyAlignment="1">
      <alignment horizontal="left" vertical="top"/>
    </xf>
    <xf numFmtId="0" fontId="0" fillId="5" borderId="14" xfId="0" applyFill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17" fillId="5" borderId="5" xfId="0" applyFont="1" applyFill="1" applyBorder="1" applyAlignment="1">
      <alignment horizontal="left" vertical="top"/>
    </xf>
    <xf numFmtId="0" fontId="17" fillId="5" borderId="6" xfId="0" applyFont="1" applyFill="1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7" fillId="4" borderId="18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5" fillId="10" borderId="11" xfId="0" applyFont="1" applyFill="1" applyBorder="1" applyAlignment="1">
      <alignment horizontal="left" vertical="top" wrapText="1"/>
    </xf>
    <xf numFmtId="0" fontId="5" fillId="10" borderId="12" xfId="0" applyFont="1" applyFill="1" applyBorder="1" applyAlignment="1">
      <alignment horizontal="left" vertical="top" wrapText="1"/>
    </xf>
    <xf numFmtId="0" fontId="16" fillId="0" borderId="18" xfId="0" applyFont="1" applyBorder="1" applyAlignment="1">
      <alignment horizontal="center" vertical="top"/>
    </xf>
    <xf numFmtId="0" fontId="16" fillId="0" borderId="1" xfId="0" applyFont="1" applyBorder="1" applyAlignment="1">
      <alignment horizontal="center" vertical="top"/>
    </xf>
    <xf numFmtId="0" fontId="4" fillId="4" borderId="2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/>
    </xf>
    <xf numFmtId="0" fontId="7" fillId="0" borderId="5" xfId="0" applyFont="1" applyBorder="1" applyAlignment="1">
      <alignment horizontal="left" vertical="top" wrapText="1"/>
    </xf>
    <xf numFmtId="0" fontId="0" fillId="12" borderId="4" xfId="0" applyFill="1" applyBorder="1" applyAlignment="1">
      <alignment horizontal="left" vertical="top"/>
    </xf>
    <xf numFmtId="0" fontId="4" fillId="10" borderId="1" xfId="0" applyFont="1" applyFill="1" applyBorder="1" applyAlignment="1">
      <alignment horizontal="left" vertical="top" wrapText="1"/>
    </xf>
  </cellXfs>
  <cellStyles count="4">
    <cellStyle name="20% - Accent6" xfId="3" builtinId="50"/>
    <cellStyle name="Bad" xfId="1" builtinId="27"/>
    <cellStyle name="Input" xfId="2" builtinId="2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tabSelected="1" topLeftCell="A34" workbookViewId="0">
      <selection activeCell="N50" sqref="N50"/>
    </sheetView>
  </sheetViews>
  <sheetFormatPr defaultRowHeight="15" x14ac:dyDescent="0.25"/>
  <cols>
    <col min="1" max="1" width="4.5703125" customWidth="1"/>
    <col min="2" max="2" width="7.42578125" customWidth="1"/>
    <col min="3" max="3" width="53.28515625" customWidth="1"/>
    <col min="4" max="5" width="14.140625" customWidth="1"/>
    <col min="6" max="6" width="8.42578125" bestFit="1" customWidth="1"/>
    <col min="7" max="7" width="8.42578125" customWidth="1"/>
    <col min="12" max="12" width="10.140625" bestFit="1" customWidth="1"/>
    <col min="13" max="13" width="12" bestFit="1" customWidth="1"/>
    <col min="17" max="17" width="12" bestFit="1" customWidth="1"/>
  </cols>
  <sheetData>
    <row r="1" spans="1:7" ht="31.5" customHeight="1" x14ac:dyDescent="0.25">
      <c r="A1" s="135" t="s">
        <v>0</v>
      </c>
      <c r="B1" s="135"/>
      <c r="C1" s="1" t="s">
        <v>1</v>
      </c>
      <c r="D1" s="1" t="s">
        <v>87</v>
      </c>
      <c r="E1" s="1" t="s">
        <v>100</v>
      </c>
      <c r="F1" s="19" t="s">
        <v>89</v>
      </c>
      <c r="G1" s="19" t="s">
        <v>90</v>
      </c>
    </row>
    <row r="2" spans="1:7" ht="13.5" customHeight="1" thickBot="1" x14ac:dyDescent="0.3">
      <c r="A2" s="136">
        <v>1</v>
      </c>
      <c r="B2" s="136"/>
      <c r="C2" s="2">
        <v>2</v>
      </c>
      <c r="D2" s="29">
        <v>3</v>
      </c>
      <c r="E2" s="2">
        <v>4</v>
      </c>
      <c r="F2" s="2">
        <v>5</v>
      </c>
      <c r="G2" s="2">
        <v>6</v>
      </c>
    </row>
    <row r="3" spans="1:7" ht="17.100000000000001" customHeight="1" thickBot="1" x14ac:dyDescent="0.3">
      <c r="A3" s="137" t="s">
        <v>99</v>
      </c>
      <c r="B3" s="21"/>
      <c r="C3" s="35" t="s">
        <v>3</v>
      </c>
      <c r="D3" s="83">
        <v>113500</v>
      </c>
      <c r="E3" s="83">
        <f>SUM(E4:E5)</f>
        <v>114000</v>
      </c>
      <c r="F3" s="96">
        <f>E3/D3</f>
        <v>1.0044052863436124</v>
      </c>
      <c r="G3" s="84">
        <f>E3/E12</f>
        <v>0.73548387096774193</v>
      </c>
    </row>
    <row r="4" spans="1:7" ht="17.100000000000001" customHeight="1" x14ac:dyDescent="0.25">
      <c r="A4" s="137" t="s">
        <v>99</v>
      </c>
      <c r="B4" s="22" t="s">
        <v>4</v>
      </c>
      <c r="C4" s="36" t="s">
        <v>5</v>
      </c>
      <c r="D4" s="85">
        <v>87500</v>
      </c>
      <c r="E4" s="86">
        <v>88000</v>
      </c>
      <c r="F4" s="94">
        <f t="shared" ref="F4:F12" si="0">E4/D4</f>
        <v>1.0057142857142858</v>
      </c>
      <c r="G4" s="94">
        <f>E4/E12*100</f>
        <v>56.774193548387096</v>
      </c>
    </row>
    <row r="5" spans="1:7" ht="17.100000000000001" customHeight="1" thickBot="1" x14ac:dyDescent="0.3">
      <c r="A5" s="137" t="s">
        <v>99</v>
      </c>
      <c r="B5" s="23" t="s">
        <v>6</v>
      </c>
      <c r="C5" s="37" t="s">
        <v>7</v>
      </c>
      <c r="D5" s="87">
        <v>26000</v>
      </c>
      <c r="E5" s="88">
        <v>26000</v>
      </c>
      <c r="F5" s="94">
        <f t="shared" si="0"/>
        <v>1</v>
      </c>
      <c r="G5" s="94">
        <f>E5/E12*100</f>
        <v>16.7741935483871</v>
      </c>
    </row>
    <row r="6" spans="1:7" ht="17.100000000000001" customHeight="1" x14ac:dyDescent="0.25">
      <c r="A6" s="4" t="s">
        <v>94</v>
      </c>
      <c r="B6" s="20"/>
      <c r="C6" s="38" t="s">
        <v>84</v>
      </c>
      <c r="D6" s="89">
        <v>11500</v>
      </c>
      <c r="E6" s="90">
        <v>12000</v>
      </c>
      <c r="F6" s="94">
        <f t="shared" si="0"/>
        <v>1.0434782608695652</v>
      </c>
      <c r="G6" s="94">
        <f>E6/E12*100</f>
        <v>7.741935483870968</v>
      </c>
    </row>
    <row r="7" spans="1:7" ht="17.100000000000001" customHeight="1" x14ac:dyDescent="0.25">
      <c r="A7" s="4" t="s">
        <v>95</v>
      </c>
      <c r="B7" s="3"/>
      <c r="C7" s="39" t="s">
        <v>83</v>
      </c>
      <c r="D7" s="91">
        <v>12000</v>
      </c>
      <c r="E7" s="92">
        <v>12000</v>
      </c>
      <c r="F7" s="94">
        <f t="shared" si="0"/>
        <v>1</v>
      </c>
      <c r="G7" s="94">
        <f>E7/E12*100</f>
        <v>7.741935483870968</v>
      </c>
    </row>
    <row r="8" spans="1:7" ht="17.100000000000001" customHeight="1" x14ac:dyDescent="0.25">
      <c r="A8" s="4" t="s">
        <v>96</v>
      </c>
      <c r="B8" s="3"/>
      <c r="C8" s="39" t="s">
        <v>8</v>
      </c>
      <c r="D8" s="91">
        <v>5000</v>
      </c>
      <c r="E8" s="92">
        <v>7000</v>
      </c>
      <c r="F8" s="94">
        <f t="shared" si="0"/>
        <v>1.4</v>
      </c>
      <c r="G8" s="94">
        <f>E8/E12*100</f>
        <v>4.5161290322580641</v>
      </c>
    </row>
    <row r="9" spans="1:7" ht="16.899999999999999" customHeight="1" x14ac:dyDescent="0.25">
      <c r="A9" s="4" t="s">
        <v>97</v>
      </c>
      <c r="B9" s="3"/>
      <c r="C9" s="39" t="s">
        <v>9</v>
      </c>
      <c r="D9" s="91">
        <v>12400</v>
      </c>
      <c r="E9" s="95">
        <v>0</v>
      </c>
      <c r="F9" s="94">
        <f t="shared" si="0"/>
        <v>0</v>
      </c>
      <c r="G9" s="94"/>
    </row>
    <row r="10" spans="1:7" ht="19.350000000000001" customHeight="1" x14ac:dyDescent="0.25">
      <c r="A10" s="4" t="s">
        <v>98</v>
      </c>
      <c r="B10" s="3"/>
      <c r="C10" s="39" t="s">
        <v>10</v>
      </c>
      <c r="D10" s="91">
        <v>14600</v>
      </c>
      <c r="E10" s="92">
        <v>10000</v>
      </c>
      <c r="F10" s="94">
        <f t="shared" si="0"/>
        <v>0.68493150684931503</v>
      </c>
      <c r="G10" s="94">
        <f>E10/E12*100</f>
        <v>6.4516129032258061</v>
      </c>
    </row>
    <row r="11" spans="1:7" ht="19.350000000000001" customHeight="1" x14ac:dyDescent="0.25">
      <c r="A11" s="111" t="s">
        <v>82</v>
      </c>
      <c r="B11" s="6"/>
      <c r="C11" s="39" t="s">
        <v>11</v>
      </c>
      <c r="D11" s="91" t="s">
        <v>85</v>
      </c>
      <c r="E11" s="95" t="s">
        <v>85</v>
      </c>
      <c r="F11" s="94"/>
      <c r="G11" s="94"/>
    </row>
    <row r="12" spans="1:7" ht="17.45" customHeight="1" x14ac:dyDescent="0.25">
      <c r="A12" s="138"/>
      <c r="B12" s="138"/>
      <c r="C12" s="112" t="s">
        <v>12</v>
      </c>
      <c r="D12" s="93">
        <f>SUM(D4:D10)</f>
        <v>169000</v>
      </c>
      <c r="E12" s="93">
        <f>SUM(E4:E10)</f>
        <v>155000</v>
      </c>
      <c r="F12" s="82">
        <f t="shared" si="0"/>
        <v>0.91715976331360949</v>
      </c>
      <c r="G12" s="82">
        <f>E12/E12*100</f>
        <v>100</v>
      </c>
    </row>
    <row r="13" spans="1:7" ht="17.45" customHeight="1" x14ac:dyDescent="0.25">
      <c r="D13" s="45"/>
      <c r="E13" s="45"/>
      <c r="F13" s="45"/>
      <c r="G13" s="45"/>
    </row>
    <row r="14" spans="1:7" x14ac:dyDescent="0.25">
      <c r="D14" s="45"/>
      <c r="E14" s="45"/>
      <c r="F14" s="45"/>
      <c r="G14" s="45"/>
    </row>
    <row r="15" spans="1:7" ht="31.5" x14ac:dyDescent="0.25">
      <c r="A15" s="139" t="s">
        <v>0</v>
      </c>
      <c r="B15" s="139"/>
      <c r="C15" s="7" t="s">
        <v>52</v>
      </c>
      <c r="D15" s="9" t="s">
        <v>87</v>
      </c>
      <c r="E15" s="9" t="s">
        <v>100</v>
      </c>
      <c r="F15" s="46" t="s">
        <v>91</v>
      </c>
      <c r="G15" s="46" t="s">
        <v>2</v>
      </c>
    </row>
    <row r="16" spans="1:7" x14ac:dyDescent="0.25">
      <c r="A16" s="133">
        <v>1</v>
      </c>
      <c r="B16" s="133"/>
      <c r="C16" s="10">
        <v>2</v>
      </c>
      <c r="D16" s="30">
        <v>3</v>
      </c>
      <c r="E16" s="30">
        <v>4</v>
      </c>
      <c r="F16" s="30">
        <v>5</v>
      </c>
      <c r="G16" s="30">
        <v>6</v>
      </c>
    </row>
    <row r="17" spans="1:17" ht="15.75" x14ac:dyDescent="0.25">
      <c r="A17" s="134">
        <v>1</v>
      </c>
      <c r="B17" s="134"/>
      <c r="C17" s="11" t="s">
        <v>14</v>
      </c>
      <c r="D17" s="47">
        <f>SUM(D18:D20)</f>
        <v>5943</v>
      </c>
      <c r="E17" s="47">
        <v>2000</v>
      </c>
      <c r="F17" s="42">
        <f>E17/D17</f>
        <v>0.33653037186606088</v>
      </c>
      <c r="G17" s="48">
        <f>E17/E56</f>
        <v>1.3333333333333334E-2</v>
      </c>
    </row>
    <row r="18" spans="1:17" ht="25.5" x14ac:dyDescent="0.25">
      <c r="A18" s="129"/>
      <c r="B18" s="13" t="s">
        <v>15</v>
      </c>
      <c r="C18" s="13" t="s">
        <v>16</v>
      </c>
      <c r="D18" s="49">
        <v>4643</v>
      </c>
      <c r="E18" s="49">
        <v>1000</v>
      </c>
      <c r="F18" s="77">
        <f t="shared" ref="F18:F27" si="1">E18/D18</f>
        <v>0.21537798836958863</v>
      </c>
      <c r="G18" s="50">
        <f>E18/E56</f>
        <v>6.6666666666666671E-3</v>
      </c>
    </row>
    <row r="19" spans="1:17" x14ac:dyDescent="0.25">
      <c r="A19" s="129"/>
      <c r="B19" s="5" t="s">
        <v>6</v>
      </c>
      <c r="C19" s="5" t="s">
        <v>17</v>
      </c>
      <c r="D19" s="49">
        <v>443</v>
      </c>
      <c r="E19" s="49">
        <v>200</v>
      </c>
      <c r="F19" s="77">
        <f t="shared" si="1"/>
        <v>0.45146726862302483</v>
      </c>
      <c r="G19" s="50">
        <f>E19/E56</f>
        <v>1.3333333333333333E-3</v>
      </c>
    </row>
    <row r="20" spans="1:17" x14ac:dyDescent="0.25">
      <c r="A20" s="129"/>
      <c r="B20" s="5" t="s">
        <v>18</v>
      </c>
      <c r="C20" s="5" t="s">
        <v>19</v>
      </c>
      <c r="D20" s="49">
        <v>857</v>
      </c>
      <c r="E20" s="49">
        <v>800</v>
      </c>
      <c r="F20" s="77">
        <f t="shared" si="1"/>
        <v>0.93348891481913654</v>
      </c>
      <c r="G20" s="50">
        <f>E20/E56</f>
        <v>5.3333333333333332E-3</v>
      </c>
    </row>
    <row r="21" spans="1:17" ht="15.75" x14ac:dyDescent="0.25">
      <c r="A21" s="12">
        <v>2</v>
      </c>
      <c r="B21" s="128" t="s">
        <v>20</v>
      </c>
      <c r="C21" s="128"/>
      <c r="D21" s="51">
        <f>SUM(D22:D26)</f>
        <v>63714</v>
      </c>
      <c r="E21" s="51">
        <f>SUM(E22:E26)</f>
        <v>50000</v>
      </c>
      <c r="F21" s="41">
        <f t="shared" si="1"/>
        <v>0.7847568823178579</v>
      </c>
      <c r="G21" s="48">
        <f>E21/E56</f>
        <v>0.33333333333333331</v>
      </c>
    </row>
    <row r="22" spans="1:17" x14ac:dyDescent="0.25">
      <c r="A22" s="129"/>
      <c r="B22" s="13" t="s">
        <v>21</v>
      </c>
      <c r="C22" s="5" t="s">
        <v>22</v>
      </c>
      <c r="D22" s="49">
        <v>300</v>
      </c>
      <c r="E22" s="49">
        <v>1000</v>
      </c>
      <c r="F22" s="77">
        <f t="shared" si="1"/>
        <v>3.3333333333333335</v>
      </c>
      <c r="G22" s="52">
        <f>E22/E56</f>
        <v>6.6666666666666671E-3</v>
      </c>
      <c r="M22" s="40"/>
    </row>
    <row r="23" spans="1:17" x14ac:dyDescent="0.25">
      <c r="A23" s="129"/>
      <c r="B23" s="5" t="s">
        <v>23</v>
      </c>
      <c r="C23" s="5" t="s">
        <v>24</v>
      </c>
      <c r="D23" s="49">
        <v>500</v>
      </c>
      <c r="E23" s="49">
        <v>1000</v>
      </c>
      <c r="F23" s="77">
        <f t="shared" si="1"/>
        <v>2</v>
      </c>
      <c r="G23" s="53">
        <f>E23/E56</f>
        <v>6.6666666666666671E-3</v>
      </c>
    </row>
    <row r="24" spans="1:17" x14ac:dyDescent="0.25">
      <c r="A24" s="129"/>
      <c r="B24" s="5" t="s">
        <v>25</v>
      </c>
      <c r="C24" s="5" t="s">
        <v>26</v>
      </c>
      <c r="D24" s="49">
        <v>40114</v>
      </c>
      <c r="E24" s="49">
        <v>30000</v>
      </c>
      <c r="F24" s="77">
        <f t="shared" si="1"/>
        <v>0.74786857456249689</v>
      </c>
      <c r="G24" s="53">
        <f>E24/E56</f>
        <v>0.2</v>
      </c>
    </row>
    <row r="25" spans="1:17" x14ac:dyDescent="0.25">
      <c r="A25" s="129"/>
      <c r="B25" s="5" t="s">
        <v>27</v>
      </c>
      <c r="C25" s="5" t="s">
        <v>28</v>
      </c>
      <c r="D25" s="49">
        <v>6800</v>
      </c>
      <c r="E25" s="49">
        <v>6000</v>
      </c>
      <c r="F25" s="77">
        <f t="shared" si="1"/>
        <v>0.88235294117647056</v>
      </c>
      <c r="G25" s="53">
        <f>E25/E56</f>
        <v>0.04</v>
      </c>
    </row>
    <row r="26" spans="1:17" x14ac:dyDescent="0.25">
      <c r="A26" s="129"/>
      <c r="B26" s="5" t="s">
        <v>29</v>
      </c>
      <c r="C26" s="5" t="s">
        <v>30</v>
      </c>
      <c r="D26" s="49">
        <v>16000</v>
      </c>
      <c r="E26" s="49">
        <v>12000</v>
      </c>
      <c r="F26" s="77">
        <f t="shared" si="1"/>
        <v>0.75</v>
      </c>
      <c r="G26" s="54">
        <f>E26/E56</f>
        <v>0.08</v>
      </c>
    </row>
    <row r="27" spans="1:17" ht="15.75" x14ac:dyDescent="0.25">
      <c r="A27" s="12">
        <v>3</v>
      </c>
      <c r="B27" s="128" t="s">
        <v>31</v>
      </c>
      <c r="C27" s="128"/>
      <c r="D27" s="51">
        <f>SUM(D32:D37)</f>
        <v>42282</v>
      </c>
      <c r="E27" s="51">
        <f>SUM(E32:E37)</f>
        <v>35785</v>
      </c>
      <c r="F27" s="41">
        <f t="shared" si="1"/>
        <v>0.84634123267584316</v>
      </c>
      <c r="G27" s="79">
        <f>E27/E56</f>
        <v>0.23856666666666668</v>
      </c>
    </row>
    <row r="28" spans="1:17" x14ac:dyDescent="0.25">
      <c r="A28" s="129"/>
      <c r="B28" s="24" t="s">
        <v>32</v>
      </c>
      <c r="C28" s="98" t="s">
        <v>33</v>
      </c>
      <c r="D28" s="99"/>
      <c r="E28" s="100"/>
      <c r="F28" s="100"/>
      <c r="G28" s="100"/>
    </row>
    <row r="29" spans="1:17" x14ac:dyDescent="0.25">
      <c r="A29" s="129"/>
      <c r="B29" s="24" t="s">
        <v>34</v>
      </c>
      <c r="C29" s="98" t="s">
        <v>35</v>
      </c>
      <c r="D29" s="99"/>
      <c r="E29" s="100"/>
      <c r="F29" s="100"/>
      <c r="G29" s="100"/>
    </row>
    <row r="30" spans="1:17" x14ac:dyDescent="0.25">
      <c r="A30" s="129"/>
      <c r="B30" s="24" t="s">
        <v>36</v>
      </c>
      <c r="C30" s="98" t="s">
        <v>37</v>
      </c>
      <c r="D30" s="99"/>
      <c r="E30" s="100"/>
      <c r="F30" s="100"/>
      <c r="G30" s="100"/>
      <c r="Q30" s="40"/>
    </row>
    <row r="31" spans="1:17" x14ac:dyDescent="0.25">
      <c r="A31" s="129"/>
      <c r="B31" s="24" t="s">
        <v>38</v>
      </c>
      <c r="C31" s="98" t="s">
        <v>39</v>
      </c>
      <c r="D31" s="99"/>
      <c r="E31" s="100"/>
      <c r="F31" s="100"/>
      <c r="G31" s="101"/>
    </row>
    <row r="32" spans="1:17" x14ac:dyDescent="0.25">
      <c r="A32" s="129"/>
      <c r="B32" s="5" t="s">
        <v>40</v>
      </c>
      <c r="C32" s="5" t="s">
        <v>41</v>
      </c>
      <c r="D32" s="49">
        <v>1565</v>
      </c>
      <c r="E32" s="80">
        <v>1500</v>
      </c>
      <c r="F32" s="77">
        <f t="shared" ref="F32:F37" si="2">E32/D32</f>
        <v>0.95846645367412142</v>
      </c>
      <c r="G32" s="81">
        <f>E32/E56</f>
        <v>0.01</v>
      </c>
    </row>
    <row r="33" spans="1:7" x14ac:dyDescent="0.25">
      <c r="A33" s="129"/>
      <c r="B33" s="5" t="s">
        <v>42</v>
      </c>
      <c r="C33" s="5" t="s">
        <v>43</v>
      </c>
      <c r="D33" s="49">
        <v>3490</v>
      </c>
      <c r="E33" s="49">
        <v>2785</v>
      </c>
      <c r="F33" s="77">
        <f t="shared" si="2"/>
        <v>0.79799426934097417</v>
      </c>
      <c r="G33" s="53">
        <f>E33/E56</f>
        <v>1.8566666666666665E-2</v>
      </c>
    </row>
    <row r="34" spans="1:7" x14ac:dyDescent="0.25">
      <c r="A34" s="129"/>
      <c r="B34" s="5" t="s">
        <v>44</v>
      </c>
      <c r="C34" s="5" t="s">
        <v>45</v>
      </c>
      <c r="D34" s="49">
        <v>25241</v>
      </c>
      <c r="E34" s="49">
        <v>20000</v>
      </c>
      <c r="F34" s="77">
        <f t="shared" si="2"/>
        <v>0.79236163384968905</v>
      </c>
      <c r="G34" s="53">
        <f>E34/E56</f>
        <v>0.13333333333333333</v>
      </c>
    </row>
    <row r="35" spans="1:7" x14ac:dyDescent="0.25">
      <c r="A35" s="129"/>
      <c r="B35" s="5" t="s">
        <v>46</v>
      </c>
      <c r="C35" s="5" t="s">
        <v>47</v>
      </c>
      <c r="D35" s="49">
        <v>3086</v>
      </c>
      <c r="E35" s="49">
        <v>3000</v>
      </c>
      <c r="F35" s="77">
        <f t="shared" si="2"/>
        <v>0.97213220998055738</v>
      </c>
      <c r="G35" s="53">
        <f>E35/E56</f>
        <v>0.02</v>
      </c>
    </row>
    <row r="36" spans="1:7" x14ac:dyDescent="0.25">
      <c r="A36" s="129"/>
      <c r="B36" s="5" t="s">
        <v>48</v>
      </c>
      <c r="C36" s="5" t="s">
        <v>49</v>
      </c>
      <c r="D36" s="49">
        <v>1400</v>
      </c>
      <c r="E36" s="49">
        <v>1000</v>
      </c>
      <c r="F36" s="77">
        <f t="shared" si="2"/>
        <v>0.7142857142857143</v>
      </c>
      <c r="G36" s="53">
        <f>E36/E56</f>
        <v>6.6666666666666671E-3</v>
      </c>
    </row>
    <row r="37" spans="1:7" x14ac:dyDescent="0.25">
      <c r="A37" s="129"/>
      <c r="B37" s="5" t="s">
        <v>50</v>
      </c>
      <c r="C37" s="5" t="s">
        <v>51</v>
      </c>
      <c r="D37" s="49">
        <v>7500</v>
      </c>
      <c r="E37" s="49">
        <v>7500</v>
      </c>
      <c r="F37" s="77">
        <f t="shared" si="2"/>
        <v>1</v>
      </c>
      <c r="G37" s="54">
        <f>E37/E56</f>
        <v>0.05</v>
      </c>
    </row>
    <row r="38" spans="1:7" x14ac:dyDescent="0.25">
      <c r="D38" s="45"/>
      <c r="E38" s="45"/>
      <c r="F38" s="45"/>
      <c r="G38" s="45"/>
    </row>
    <row r="39" spans="1:7" ht="31.5" x14ac:dyDescent="0.25">
      <c r="A39" s="8" t="s">
        <v>0</v>
      </c>
      <c r="B39" s="130" t="s">
        <v>13</v>
      </c>
      <c r="C39" s="131"/>
      <c r="D39" s="33" t="s">
        <v>87</v>
      </c>
      <c r="E39" s="33" t="s">
        <v>100</v>
      </c>
      <c r="F39" s="55" t="s">
        <v>92</v>
      </c>
      <c r="G39" s="55" t="s">
        <v>2</v>
      </c>
    </row>
    <row r="40" spans="1:7" x14ac:dyDescent="0.25">
      <c r="A40" s="110">
        <v>1</v>
      </c>
      <c r="B40" s="132">
        <v>2</v>
      </c>
      <c r="C40" s="132"/>
      <c r="D40" s="31">
        <v>3</v>
      </c>
      <c r="E40" s="31"/>
      <c r="F40" s="31">
        <v>5</v>
      </c>
      <c r="G40" s="31">
        <v>6</v>
      </c>
    </row>
    <row r="41" spans="1:7" ht="15.75" x14ac:dyDescent="0.25">
      <c r="A41" s="25">
        <v>4</v>
      </c>
      <c r="B41" s="127" t="s">
        <v>53</v>
      </c>
      <c r="C41" s="127"/>
      <c r="D41" s="56">
        <f>SUM(D42,D45:D46)</f>
        <v>1850</v>
      </c>
      <c r="E41" s="56">
        <f>SUM(E45:E46,E42)</f>
        <v>2200</v>
      </c>
      <c r="F41" s="57">
        <f>E41/D41</f>
        <v>1.1891891891891893</v>
      </c>
      <c r="G41" s="58">
        <f>E41/E56</f>
        <v>1.4666666666666666E-2</v>
      </c>
    </row>
    <row r="42" spans="1:7" x14ac:dyDescent="0.25">
      <c r="A42" s="121"/>
      <c r="B42" s="26" t="s">
        <v>54</v>
      </c>
      <c r="C42" s="26" t="s">
        <v>55</v>
      </c>
      <c r="D42" s="49">
        <v>200</v>
      </c>
      <c r="E42" s="49">
        <v>200</v>
      </c>
      <c r="F42" s="43">
        <f>E42/D42</f>
        <v>1</v>
      </c>
      <c r="G42" s="59">
        <f>E42/E56</f>
        <v>1.3333333333333333E-3</v>
      </c>
    </row>
    <row r="43" spans="1:7" x14ac:dyDescent="0.25">
      <c r="A43" s="125"/>
      <c r="B43" s="27" t="s">
        <v>56</v>
      </c>
      <c r="C43" s="102" t="s">
        <v>57</v>
      </c>
      <c r="D43" s="99"/>
      <c r="E43" s="99"/>
      <c r="F43" s="103"/>
      <c r="G43" s="104"/>
    </row>
    <row r="44" spans="1:7" x14ac:dyDescent="0.25">
      <c r="A44" s="125"/>
      <c r="B44" s="27" t="s">
        <v>58</v>
      </c>
      <c r="C44" s="102" t="s">
        <v>59</v>
      </c>
      <c r="D44" s="99"/>
      <c r="E44" s="99"/>
      <c r="F44" s="103"/>
      <c r="G44" s="104"/>
    </row>
    <row r="45" spans="1:7" x14ac:dyDescent="0.25">
      <c r="A45" s="125"/>
      <c r="B45" s="26" t="s">
        <v>60</v>
      </c>
      <c r="C45" s="32" t="s">
        <v>61</v>
      </c>
      <c r="D45" s="49">
        <v>750</v>
      </c>
      <c r="E45" s="49">
        <v>1000</v>
      </c>
      <c r="F45" s="43">
        <f t="shared" ref="F45:F46" si="3">E45/D45</f>
        <v>1.3333333333333333</v>
      </c>
      <c r="G45" s="59">
        <f>E45/E56</f>
        <v>6.6666666666666671E-3</v>
      </c>
    </row>
    <row r="46" spans="1:7" x14ac:dyDescent="0.25">
      <c r="A46" s="126"/>
      <c r="B46" s="26" t="s">
        <v>62</v>
      </c>
      <c r="C46" s="26" t="s">
        <v>63</v>
      </c>
      <c r="D46" s="49">
        <v>900</v>
      </c>
      <c r="E46" s="49">
        <v>1000</v>
      </c>
      <c r="F46" s="43">
        <f t="shared" si="3"/>
        <v>1.1111111111111112</v>
      </c>
      <c r="G46" s="59">
        <f>E46/E56</f>
        <v>6.6666666666666671E-3</v>
      </c>
    </row>
    <row r="47" spans="1:7" ht="15.75" x14ac:dyDescent="0.25">
      <c r="A47" s="25">
        <v>5</v>
      </c>
      <c r="B47" s="127" t="s">
        <v>64</v>
      </c>
      <c r="C47" s="127"/>
      <c r="D47" s="56">
        <v>15</v>
      </c>
      <c r="E47" s="56">
        <f>SUM(E49)</f>
        <v>15</v>
      </c>
      <c r="F47" s="60">
        <f>E47/D47</f>
        <v>1</v>
      </c>
      <c r="G47" s="58">
        <f>E47/E56</f>
        <v>1E-4</v>
      </c>
    </row>
    <row r="48" spans="1:7" x14ac:dyDescent="0.25">
      <c r="A48" s="121"/>
      <c r="B48" s="27" t="s">
        <v>65</v>
      </c>
      <c r="C48" s="27" t="s">
        <v>93</v>
      </c>
      <c r="D48" s="99"/>
      <c r="E48" s="99"/>
      <c r="F48" s="103"/>
      <c r="G48" s="104"/>
    </row>
    <row r="49" spans="1:12" x14ac:dyDescent="0.25">
      <c r="A49" s="126"/>
      <c r="B49" s="26" t="s">
        <v>66</v>
      </c>
      <c r="C49" s="26" t="s">
        <v>67</v>
      </c>
      <c r="D49" s="49">
        <v>15</v>
      </c>
      <c r="E49" s="49">
        <v>15</v>
      </c>
      <c r="F49" s="43">
        <f>E49/D49</f>
        <v>1</v>
      </c>
      <c r="G49" s="59">
        <f>E49/E56</f>
        <v>1E-4</v>
      </c>
    </row>
    <row r="50" spans="1:12" ht="15.75" x14ac:dyDescent="0.25">
      <c r="A50" s="25">
        <v>6</v>
      </c>
      <c r="B50" s="127" t="s">
        <v>68</v>
      </c>
      <c r="C50" s="127"/>
      <c r="D50" s="56">
        <f>SUM(D51:D52)</f>
        <v>50196</v>
      </c>
      <c r="E50" s="56">
        <v>50000</v>
      </c>
      <c r="F50" s="57">
        <f>E50/D50</f>
        <v>0.9960953063989163</v>
      </c>
      <c r="G50" s="58">
        <f>E50/E56</f>
        <v>0.33333333333333331</v>
      </c>
    </row>
    <row r="51" spans="1:12" x14ac:dyDescent="0.25">
      <c r="A51" s="121"/>
      <c r="B51" s="26" t="s">
        <v>69</v>
      </c>
      <c r="C51" s="26" t="s">
        <v>70</v>
      </c>
      <c r="D51" s="49">
        <v>28000</v>
      </c>
      <c r="E51" s="49">
        <v>28000</v>
      </c>
      <c r="F51" s="43">
        <f>E51/D51</f>
        <v>1</v>
      </c>
      <c r="G51" s="59">
        <f>E51/E56</f>
        <v>0.18666666666666668</v>
      </c>
    </row>
    <row r="52" spans="1:12" x14ac:dyDescent="0.25">
      <c r="A52" s="125"/>
      <c r="B52" s="26" t="s">
        <v>71</v>
      </c>
      <c r="C52" s="26" t="s">
        <v>72</v>
      </c>
      <c r="D52" s="49">
        <v>22196</v>
      </c>
      <c r="E52" s="49">
        <v>22000</v>
      </c>
      <c r="F52" s="43">
        <f>E52/D52</f>
        <v>0.99116958010452338</v>
      </c>
      <c r="G52" s="59">
        <f>E52/E56</f>
        <v>0.14666666666666667</v>
      </c>
    </row>
    <row r="53" spans="1:12" x14ac:dyDescent="0.25">
      <c r="A53" s="126"/>
      <c r="B53" s="26" t="s">
        <v>73</v>
      </c>
      <c r="C53" s="26" t="s">
        <v>74</v>
      </c>
      <c r="D53" s="61"/>
      <c r="E53" s="61"/>
      <c r="F53" s="43"/>
      <c r="G53" s="62"/>
    </row>
    <row r="54" spans="1:12" x14ac:dyDescent="0.25">
      <c r="A54" s="28">
        <v>7</v>
      </c>
      <c r="B54" s="116" t="s">
        <v>88</v>
      </c>
      <c r="C54" s="117"/>
      <c r="D54" s="63"/>
      <c r="E54" s="63">
        <v>10000</v>
      </c>
      <c r="F54" s="64" t="e">
        <f>E54/D54</f>
        <v>#DIV/0!</v>
      </c>
      <c r="G54" s="78">
        <f>E54/E56</f>
        <v>6.6666666666666666E-2</v>
      </c>
      <c r="L54" s="97"/>
    </row>
    <row r="55" spans="1:12" x14ac:dyDescent="0.25">
      <c r="A55" s="25">
        <v>8</v>
      </c>
      <c r="B55" s="118" t="s">
        <v>75</v>
      </c>
      <c r="C55" s="118"/>
      <c r="D55" s="49" t="s">
        <v>85</v>
      </c>
      <c r="E55" s="49"/>
      <c r="F55" s="43"/>
      <c r="G55" s="59"/>
    </row>
    <row r="56" spans="1:12" ht="15.75" x14ac:dyDescent="0.25">
      <c r="A56" s="119"/>
      <c r="B56" s="120"/>
      <c r="C56" s="113" t="s">
        <v>76</v>
      </c>
      <c r="D56" s="65">
        <f>SUM(D17,D21,D27,D41,D47,D50,D54)</f>
        <v>164000</v>
      </c>
      <c r="E56" s="65">
        <f>SUM(E17,E21,E27,E41,E47,E50,E54)</f>
        <v>150000</v>
      </c>
      <c r="F56" s="66">
        <f>E56/D56</f>
        <v>0.91463414634146345</v>
      </c>
      <c r="G56" s="34">
        <f>E56/E56</f>
        <v>1</v>
      </c>
    </row>
    <row r="57" spans="1:12" x14ac:dyDescent="0.25">
      <c r="A57" s="121"/>
      <c r="B57" s="122"/>
      <c r="C57" s="15"/>
      <c r="D57" s="67"/>
      <c r="E57" s="67"/>
      <c r="F57" s="68"/>
      <c r="G57" s="69"/>
    </row>
    <row r="58" spans="1:12" x14ac:dyDescent="0.25">
      <c r="A58" s="16">
        <v>9</v>
      </c>
      <c r="B58" s="17"/>
      <c r="C58" s="14" t="s">
        <v>77</v>
      </c>
      <c r="D58" s="70"/>
      <c r="E58" s="70"/>
      <c r="F58" s="71"/>
      <c r="G58" s="72"/>
    </row>
    <row r="59" spans="1:12" ht="15.75" x14ac:dyDescent="0.25">
      <c r="A59" s="3"/>
      <c r="B59" s="3"/>
      <c r="C59" s="4" t="s">
        <v>78</v>
      </c>
      <c r="D59" s="105"/>
      <c r="E59" s="106"/>
      <c r="F59" s="107" t="e">
        <f>E59/D59</f>
        <v>#DIV/0!</v>
      </c>
      <c r="G59" s="108">
        <f>E59/E61</f>
        <v>0</v>
      </c>
    </row>
    <row r="60" spans="1:12" ht="15.75" x14ac:dyDescent="0.25">
      <c r="A60" s="3"/>
      <c r="B60" s="3"/>
      <c r="C60" s="4" t="s">
        <v>79</v>
      </c>
      <c r="D60" s="105">
        <v>5000</v>
      </c>
      <c r="E60" s="105">
        <v>5000</v>
      </c>
      <c r="F60" s="109">
        <f>E60/D60</f>
        <v>1</v>
      </c>
      <c r="G60" s="108">
        <f>E60/E61</f>
        <v>1</v>
      </c>
    </row>
    <row r="61" spans="1:12" ht="15.75" x14ac:dyDescent="0.25">
      <c r="A61" s="18"/>
      <c r="B61" s="18"/>
      <c r="C61" s="114" t="s">
        <v>80</v>
      </c>
      <c r="D61" s="73">
        <f>SUM(D59:D60)</f>
        <v>5000</v>
      </c>
      <c r="E61" s="73">
        <f>SUM(E59:E60)</f>
        <v>5000</v>
      </c>
      <c r="F61" s="44">
        <f>E61/D61</f>
        <v>1</v>
      </c>
      <c r="G61" s="74">
        <f>SUM(G59:G60)</f>
        <v>1</v>
      </c>
    </row>
    <row r="62" spans="1:12" x14ac:dyDescent="0.25">
      <c r="A62" s="3"/>
      <c r="B62" s="3"/>
      <c r="C62" s="3"/>
      <c r="D62" s="49"/>
      <c r="E62" s="49"/>
      <c r="F62" s="75"/>
      <c r="G62" s="76"/>
    </row>
    <row r="63" spans="1:12" ht="18.75" x14ac:dyDescent="0.25">
      <c r="A63" s="123" t="s">
        <v>81</v>
      </c>
      <c r="B63" s="124"/>
      <c r="C63" s="115" t="s">
        <v>86</v>
      </c>
      <c r="D63" s="65">
        <f>SUM(D61,D56)</f>
        <v>169000</v>
      </c>
      <c r="E63" s="65">
        <f>SUM(E56,E61)</f>
        <v>155000</v>
      </c>
      <c r="F63" s="44">
        <f>E63/D63</f>
        <v>0.91715976331360949</v>
      </c>
      <c r="G63" s="74">
        <v>1</v>
      </c>
    </row>
  </sheetData>
  <mergeCells count="25">
    <mergeCell ref="A1:B1"/>
    <mergeCell ref="A2:B2"/>
    <mergeCell ref="A3:A5"/>
    <mergeCell ref="A12:B12"/>
    <mergeCell ref="A15:B15"/>
    <mergeCell ref="A16:B16"/>
    <mergeCell ref="A17:B17"/>
    <mergeCell ref="A18:A20"/>
    <mergeCell ref="B21:C21"/>
    <mergeCell ref="A22:A26"/>
    <mergeCell ref="B27:C27"/>
    <mergeCell ref="A28:A37"/>
    <mergeCell ref="B39:C39"/>
    <mergeCell ref="B40:C40"/>
    <mergeCell ref="B41:C41"/>
    <mergeCell ref="A42:A46"/>
    <mergeCell ref="B47:C47"/>
    <mergeCell ref="A48:A49"/>
    <mergeCell ref="B50:C50"/>
    <mergeCell ref="A51:A53"/>
    <mergeCell ref="B54:C54"/>
    <mergeCell ref="B55:C55"/>
    <mergeCell ref="A56:B56"/>
    <mergeCell ref="A57:B57"/>
    <mergeCell ref="A63:B6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novinscak</dc:creator>
  <cp:lastModifiedBy>David</cp:lastModifiedBy>
  <cp:lastPrinted>2022-12-21T11:09:46Z</cp:lastPrinted>
  <dcterms:created xsi:type="dcterms:W3CDTF">2022-12-20T10:44:12Z</dcterms:created>
  <dcterms:modified xsi:type="dcterms:W3CDTF">2025-12-15T11:40:36Z</dcterms:modified>
</cp:coreProperties>
</file>